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Titles" localSheetId="0">'Лист3'!$17:$17</definedName>
    <definedName name="_xlnm.Print_Area" localSheetId="0">'Лист3'!$A$5:$L$79</definedName>
  </definedNames>
  <calcPr fullCalcOnLoad="1"/>
</workbook>
</file>

<file path=xl/sharedStrings.xml><?xml version="1.0" encoding="utf-8"?>
<sst xmlns="http://schemas.openxmlformats.org/spreadsheetml/2006/main" count="249" uniqueCount="123">
  <si>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</si>
  <si>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</si>
  <si>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</si>
  <si>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</si>
  <si>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</si>
  <si>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</si>
  <si>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</si>
  <si>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</si>
  <si>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</si>
  <si>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</si>
  <si>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</si>
  <si>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</si>
  <si>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</si>
  <si>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</si>
  <si>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</si>
  <si>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</si>
  <si>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</si>
  <si>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</si>
  <si>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</si>
  <si>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</si>
  <si>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</si>
  <si>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</si>
  <si>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</si>
  <si>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</si>
  <si>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</si>
  <si>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2.2.</t>
  </si>
  <si>
    <t>2.3.</t>
  </si>
  <si>
    <t>2.4.</t>
  </si>
  <si>
    <t>2.5.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</si>
  <si>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</si>
  <si>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</si>
  <si>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</si>
  <si>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</si>
  <si>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</si>
  <si>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</si>
  <si>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</si>
  <si>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</si>
  <si>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</si>
  <si>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</si>
  <si>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</si>
  <si>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</si>
  <si>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</si>
  <si>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</si>
  <si>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</si>
  <si>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</si>
  <si>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</si>
  <si>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</si>
  <si>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</si>
  <si>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 xml:space="preserve">                             </t>
  </si>
  <si>
    <t xml:space="preserve">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</si>
  <si>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</si>
  <si>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</si>
  <si>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</si>
  <si>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</si>
  <si>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</si>
  <si>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</si>
  <si>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</si>
  <si>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</si>
  <si>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</si>
  <si>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</si>
  <si>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</si>
  <si>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</si>
  <si>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</si>
  <si>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</si>
  <si>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</si>
  <si>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 xml:space="preserve">"Благоустроенный город Сертолово" </t>
  </si>
  <si>
    <t>2017-2021 гг.</t>
  </si>
  <si>
    <t>Обеспечение безопасности отдыха детей на детских и спортивных площадках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</si>
  <si>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</si>
  <si>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</si>
  <si>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</si>
  <si>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</si>
  <si>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</si>
  <si>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</si>
  <si>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1.3.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</si>
  <si>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</si>
  <si>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</si>
  <si>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1.4.</t>
  </si>
  <si>
    <t>2017 г.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</si>
  <si>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</si>
  <si>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</si>
  <si>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</si>
  <si>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 xml:space="preserve"> МЕРОПРИЯТИЙ ПО РЕАЛИЗАЦИИ МУНИЦИПАЛЬНОЙ ПРОГРАММЫ МО СЕРТОЛОВО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</si>
  <si>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</si>
  <si>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</si>
  <si>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</si>
  <si>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</si>
  <si>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</si>
  <si>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</si>
  <si>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 xml:space="preserve">Областной Бюджет </t>
  </si>
  <si>
    <t>2.6.</t>
  </si>
  <si>
    <t>Проектирование участков улично-дорожной сети</t>
  </si>
  <si>
    <t>Устройство и содержание детских и спортивных площадок</t>
  </si>
  <si>
    <t>1.5.</t>
  </si>
  <si>
    <t>1.6.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</si>
  <si>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</si>
  <si>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Бюджет ЛО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</si>
  <si>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</si>
  <si>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</si>
  <si>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</si>
  <si>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5.4.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</si>
  <si>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</si>
  <si>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</si>
  <si>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>1.7.</t>
  </si>
  <si>
    <t>1.8.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</si>
  <si>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</si>
  <si>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</si>
  <si>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</si>
  <si>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Формирование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</si>
  <si>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4.4.</t>
  </si>
  <si>
    <t>Уничтожение борщевика Сосновского химическим способом</t>
  </si>
  <si>
    <t>2017-2018 гг.</t>
  </si>
  <si>
    <t>2018 г.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</si>
  <si>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</si>
  <si>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 val="single"/>
        <sz val="10"/>
        <color indexed="10"/>
        <rFont val="Times New Roman"/>
        <family val="1"/>
      </rPr>
      <t xml:space="preserve">                              </t>
    </r>
    <r>
      <rPr>
        <sz val="10"/>
        <color indexed="10"/>
        <rFont val="Times New Roman"/>
        <family val="1"/>
      </rPr>
      <t xml:space="preserve">№ </t>
    </r>
    <r>
      <rPr>
        <u val="single"/>
        <sz val="10"/>
        <color indexed="10"/>
        <rFont val="Times New Roman"/>
        <family val="1"/>
      </rPr>
      <t xml:space="preserve">   </t>
    </r>
  </si>
  <si>
    <r>
      <t xml:space="preserve">Раздел 1. 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</si>
  <si>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 xml:space="preserve">Раздел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</t>
    </r>
  </si>
  <si>
    <r>
      <t xml:space="preserve">Раздел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</si>
  <si>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</si>
  <si>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</si>
  <si>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</si>
  <si>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10"/>
        <rFont val="Times New Roman"/>
        <family val="1"/>
      </rPr>
      <t xml:space="preserve">   Раздел 7. </t>
    </r>
    <r>
      <rPr>
        <sz val="10"/>
        <rFont val="Times New Roman"/>
        <family val="1"/>
      </rPr>
      <t>Организация уличного освещения  города Сертолово</t>
    </r>
  </si>
  <si>
    <r>
      <t xml:space="preserve">          ПРИЛОЖЕНИЕ №1
          к постановлению администрации
          МО Сертолово
          от </t>
    </r>
    <r>
      <rPr>
        <u val="single"/>
        <sz val="12"/>
        <rFont val="Times New Roman"/>
        <family val="1"/>
      </rPr>
      <t>28 ноября 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529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</si>
</sst>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0.00000"/>
    <numFmt numFmtId="198" formatCode="#,##0.0&quot;р.&quot;"/>
    <numFmt numFmtId="199" formatCode="#,##0.00000"/>
    <numFmt numFmtId="200" formatCode="[$-FC19]d\ mmmm\ yyyy\ &quot;г.&quot;"/>
    <numFmt numFmtId="201" formatCode="0.0000000"/>
    <numFmt numFmtId="202" formatCode="0.00000;[Red]0.00000"/>
    <numFmt numFmtId="203" formatCode="0.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27" fillId="0" borderId="12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8" fontId="28" fillId="0" borderId="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 vertical="center"/>
    </xf>
    <xf numFmtId="188" fontId="3" fillId="33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6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88" fontId="28" fillId="33" borderId="11" xfId="0" applyNumberFormat="1" applyFont="1" applyFill="1" applyBorder="1" applyAlignment="1">
      <alignment horizontal="center" vertical="center" wrapText="1"/>
    </xf>
    <xf numFmtId="188" fontId="3" fillId="33" borderId="12" xfId="0" applyNumberFormat="1" applyFont="1" applyFill="1" applyBorder="1" applyAlignment="1">
      <alignment horizontal="center" vertical="center"/>
    </xf>
    <xf numFmtId="188" fontId="3" fillId="33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left" vertical="center" wrapText="1"/>
    </xf>
    <xf numFmtId="188" fontId="28" fillId="34" borderId="15" xfId="0" applyNumberFormat="1" applyFont="1" applyFill="1" applyBorder="1" applyAlignment="1">
      <alignment horizontal="center" vertical="center" wrapText="1"/>
    </xf>
    <xf numFmtId="188" fontId="28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188" fontId="3" fillId="33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188" fontId="3" fillId="33" borderId="16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88" fontId="28" fillId="0" borderId="11" xfId="0" applyNumberFormat="1" applyFont="1" applyFill="1" applyBorder="1" applyAlignment="1">
      <alignment horizontal="center" vertical="center"/>
    </xf>
    <xf numFmtId="188" fontId="3" fillId="35" borderId="12" xfId="0" applyNumberFormat="1" applyFont="1" applyFill="1" applyBorder="1" applyAlignment="1">
      <alignment horizontal="center" vertical="center"/>
    </xf>
    <xf numFmtId="188" fontId="3" fillId="33" borderId="13" xfId="0" applyNumberFormat="1" applyFont="1" applyFill="1" applyBorder="1" applyAlignment="1">
      <alignment horizontal="center" vertical="center"/>
    </xf>
    <xf numFmtId="188" fontId="28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188" fontId="28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8" fontId="28" fillId="0" borderId="19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 wrapText="1"/>
    </xf>
    <xf numFmtId="188" fontId="28" fillId="34" borderId="19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188" fontId="28" fillId="34" borderId="15" xfId="0" applyNumberFormat="1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vertical="center" wrapText="1"/>
    </xf>
    <xf numFmtId="0" fontId="28" fillId="34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8" fillId="0" borderId="21" xfId="0" applyNumberFormat="1" applyFont="1" applyFill="1" applyBorder="1" applyAlignment="1">
      <alignment horizontal="center" vertical="center" wrapText="1"/>
    </xf>
    <xf numFmtId="188" fontId="28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28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188" fontId="28" fillId="0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188" fontId="28" fillId="0" borderId="12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188" fontId="28" fillId="35" borderId="11" xfId="0" applyNumberFormat="1" applyFont="1" applyFill="1" applyBorder="1" applyAlignment="1">
      <alignment horizontal="center" vertical="center" wrapText="1"/>
    </xf>
    <xf numFmtId="188" fontId="28" fillId="35" borderId="12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7" fillId="33" borderId="0" xfId="0" applyFont="1" applyFill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2752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7449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view="pageBreakPreview" zoomScale="85" zoomScaleSheetLayoutView="85" workbookViewId="0" topLeftCell="A5">
      <selection activeCell="G8" sqref="G8"/>
    </sheetView>
  </sheetViews>
  <sheetFormatPr defaultColWidth="9.140625" defaultRowHeight="12.75"/>
  <cols>
    <col min="1" max="1" width="4.57421875" style="11" customWidth="1"/>
    <col min="2" max="2" width="25.57421875" style="11" customWidth="1"/>
    <col min="3" max="3" width="13.421875" style="11" customWidth="1"/>
    <col min="4" max="4" width="10.7109375" style="11" customWidth="1"/>
    <col min="5" max="5" width="9.421875" style="11" customWidth="1"/>
    <col min="6" max="6" width="8.8515625" style="11" customWidth="1"/>
    <col min="7" max="7" width="8.421875" style="11" customWidth="1"/>
    <col min="8" max="9" width="8.7109375" style="53" customWidth="1"/>
    <col min="10" max="10" width="8.28125" style="53" customWidth="1"/>
    <col min="11" max="11" width="13.421875" style="11" customWidth="1"/>
    <col min="12" max="12" width="26.7109375" style="11" customWidth="1"/>
    <col min="13" max="13" width="9.140625" style="11" customWidth="1"/>
    <col min="14" max="14" width="9.57421875" style="11" bestFit="1" customWidth="1"/>
    <col min="15" max="16384" width="9.140625" style="11" customWidth="1"/>
  </cols>
  <sheetData>
    <row r="1" spans="1:13" ht="15.75" hidden="1">
      <c r="A1" s="9"/>
      <c r="B1" s="9"/>
      <c r="C1" s="9"/>
      <c r="D1" s="9"/>
      <c r="E1" s="9"/>
      <c r="F1" s="9"/>
      <c r="G1" s="140" t="s">
        <v>64</v>
      </c>
      <c r="H1" s="140"/>
      <c r="I1" s="140"/>
      <c r="J1" s="140"/>
      <c r="K1" s="140"/>
      <c r="L1" s="140"/>
      <c r="M1" s="10"/>
    </row>
    <row r="2" spans="1:13" ht="14.25" customHeight="1" hidden="1">
      <c r="A2" s="9"/>
      <c r="B2" s="9"/>
      <c r="C2" s="9"/>
      <c r="D2" s="9"/>
      <c r="E2" s="9"/>
      <c r="F2" s="9"/>
      <c r="G2" s="140" t="s">
        <v>62</v>
      </c>
      <c r="H2" s="140"/>
      <c r="I2" s="140"/>
      <c r="J2" s="140"/>
      <c r="K2" s="140"/>
      <c r="L2" s="140"/>
      <c r="M2" s="10"/>
    </row>
    <row r="3" spans="1:13" ht="14.25" customHeight="1" hidden="1">
      <c r="A3" s="9"/>
      <c r="B3" s="9"/>
      <c r="C3" s="9"/>
      <c r="D3" s="9"/>
      <c r="E3" s="9"/>
      <c r="F3" s="9"/>
      <c r="G3" s="140" t="s">
        <v>63</v>
      </c>
      <c r="H3" s="140"/>
      <c r="I3" s="140"/>
      <c r="J3" s="140"/>
      <c r="K3" s="140"/>
      <c r="L3" s="140"/>
      <c r="M3" s="10"/>
    </row>
    <row r="4" spans="1:13" ht="15" customHeight="1" hidden="1">
      <c r="A4" s="9"/>
      <c r="B4" s="9"/>
      <c r="C4" s="9"/>
      <c r="D4" s="9"/>
      <c r="E4" s="9"/>
      <c r="F4" s="12"/>
      <c r="G4" s="140" t="s">
        <v>114</v>
      </c>
      <c r="H4" s="153"/>
      <c r="I4" s="153"/>
      <c r="J4" s="153"/>
      <c r="K4" s="153"/>
      <c r="L4" s="153"/>
      <c r="M4" s="13"/>
    </row>
    <row r="5" spans="1:13" ht="15" customHeight="1">
      <c r="A5" s="9"/>
      <c r="B5" s="9"/>
      <c r="C5" s="9"/>
      <c r="D5" s="9"/>
      <c r="E5" s="9"/>
      <c r="F5" s="12"/>
      <c r="G5" s="10"/>
      <c r="H5" s="10"/>
      <c r="I5" s="10"/>
      <c r="J5" s="10"/>
      <c r="K5" s="171" t="s">
        <v>122</v>
      </c>
      <c r="L5" s="172"/>
      <c r="M5" s="13"/>
    </row>
    <row r="6" spans="1:13" ht="15" customHeight="1">
      <c r="A6" s="9"/>
      <c r="B6" s="9"/>
      <c r="C6" s="9"/>
      <c r="D6" s="9"/>
      <c r="E6" s="9"/>
      <c r="F6" s="12"/>
      <c r="G6" s="10"/>
      <c r="H6" s="10"/>
      <c r="I6" s="10"/>
      <c r="J6" s="10"/>
      <c r="K6" s="172"/>
      <c r="L6" s="172"/>
      <c r="M6" s="13"/>
    </row>
    <row r="7" spans="1:13" ht="15" customHeight="1">
      <c r="A7" s="9"/>
      <c r="B7" s="9"/>
      <c r="C7" s="9"/>
      <c r="D7" s="9"/>
      <c r="E7" s="9"/>
      <c r="F7" s="12"/>
      <c r="G7" s="10"/>
      <c r="H7" s="10"/>
      <c r="I7" s="10"/>
      <c r="J7" s="10"/>
      <c r="K7" s="172"/>
      <c r="L7" s="172"/>
      <c r="M7" s="13"/>
    </row>
    <row r="8" spans="1:13" ht="15" customHeight="1">
      <c r="A8" s="9"/>
      <c r="B8" s="9"/>
      <c r="C8" s="9"/>
      <c r="D8" s="9"/>
      <c r="E8" s="9"/>
      <c r="F8" s="12"/>
      <c r="G8" s="10"/>
      <c r="H8" s="10"/>
      <c r="I8" s="10"/>
      <c r="J8" s="10"/>
      <c r="K8" s="172"/>
      <c r="L8" s="172"/>
      <c r="M8" s="13"/>
    </row>
    <row r="9" spans="1:13" ht="15" customHeight="1">
      <c r="A9" s="9"/>
      <c r="B9" s="9"/>
      <c r="C9" s="9"/>
      <c r="D9" s="9"/>
      <c r="E9" s="9"/>
      <c r="F9" s="12"/>
      <c r="G9" s="125"/>
      <c r="H9" s="126"/>
      <c r="I9" s="126"/>
      <c r="J9" s="126"/>
      <c r="K9" s="172"/>
      <c r="L9" s="172"/>
      <c r="M9" s="13"/>
    </row>
    <row r="10" spans="6:13" ht="15" customHeight="1">
      <c r="F10" s="14"/>
      <c r="G10" s="125"/>
      <c r="H10" s="126"/>
      <c r="I10" s="126"/>
      <c r="J10" s="126"/>
      <c r="K10" s="126"/>
      <c r="L10" s="126"/>
      <c r="M10" s="13"/>
    </row>
    <row r="11" spans="1:12" ht="15.75" customHeight="1">
      <c r="A11" s="141" t="s">
        <v>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6.5" customHeight="1">
      <c r="A12" s="141" t="s">
        <v>82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 ht="15" customHeight="1">
      <c r="A13" s="141" t="s">
        <v>65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15.7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2" ht="21.75" customHeight="1">
      <c r="A15" s="147" t="s">
        <v>0</v>
      </c>
      <c r="B15" s="131" t="s">
        <v>1</v>
      </c>
      <c r="C15" s="146" t="s">
        <v>21</v>
      </c>
      <c r="D15" s="148" t="s">
        <v>20</v>
      </c>
      <c r="E15" s="146" t="s">
        <v>23</v>
      </c>
      <c r="F15" s="138" t="s">
        <v>2</v>
      </c>
      <c r="G15" s="138"/>
      <c r="H15" s="138"/>
      <c r="I15" s="138"/>
      <c r="J15" s="139"/>
      <c r="K15" s="148" t="s">
        <v>3</v>
      </c>
      <c r="L15" s="144" t="s">
        <v>4</v>
      </c>
    </row>
    <row r="16" spans="1:12" ht="12.75">
      <c r="A16" s="147"/>
      <c r="B16" s="131"/>
      <c r="C16" s="146"/>
      <c r="D16" s="148"/>
      <c r="E16" s="146"/>
      <c r="F16" s="15">
        <v>2017</v>
      </c>
      <c r="G16" s="16">
        <v>2018</v>
      </c>
      <c r="H16" s="17">
        <v>2019</v>
      </c>
      <c r="I16" s="18">
        <v>2020</v>
      </c>
      <c r="J16" s="18">
        <v>2021</v>
      </c>
      <c r="K16" s="148"/>
      <c r="L16" s="145"/>
    </row>
    <row r="17" spans="1:12" ht="12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20">
        <v>8</v>
      </c>
      <c r="I17" s="20">
        <v>9</v>
      </c>
      <c r="J17" s="20">
        <v>10</v>
      </c>
      <c r="K17" s="19">
        <v>11</v>
      </c>
      <c r="L17" s="19">
        <v>12</v>
      </c>
    </row>
    <row r="18" spans="1:12" ht="16.5" customHeight="1">
      <c r="A18" s="132" t="s">
        <v>115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4"/>
    </row>
    <row r="19" spans="1:17" ht="49.5" customHeight="1">
      <c r="A19" s="21" t="s">
        <v>6</v>
      </c>
      <c r="B19" s="22" t="s">
        <v>75</v>
      </c>
      <c r="C19" s="23" t="s">
        <v>24</v>
      </c>
      <c r="D19" s="24" t="s">
        <v>111</v>
      </c>
      <c r="E19" s="25">
        <f>F19+G19+H19+I19+J19</f>
        <v>1454.2</v>
      </c>
      <c r="F19" s="26">
        <v>1154.2</v>
      </c>
      <c r="G19" s="27">
        <v>300</v>
      </c>
      <c r="H19" s="27">
        <v>0</v>
      </c>
      <c r="I19" s="28">
        <v>0</v>
      </c>
      <c r="J19" s="28">
        <v>0</v>
      </c>
      <c r="K19" s="29" t="s">
        <v>59</v>
      </c>
      <c r="L19" s="30" t="s">
        <v>76</v>
      </c>
      <c r="N19" s="149"/>
      <c r="O19" s="149"/>
      <c r="P19" s="149"/>
      <c r="Q19" s="149"/>
    </row>
    <row r="20" spans="1:17" ht="38.25" customHeight="1">
      <c r="A20" s="21" t="s">
        <v>7</v>
      </c>
      <c r="B20" s="22" t="s">
        <v>81</v>
      </c>
      <c r="C20" s="23" t="s">
        <v>24</v>
      </c>
      <c r="D20" s="24" t="s">
        <v>111</v>
      </c>
      <c r="E20" s="25">
        <f>F20+G20+H20+I20+J20</f>
        <v>1039</v>
      </c>
      <c r="F20" s="26">
        <v>623.1</v>
      </c>
      <c r="G20" s="27">
        <v>415.9</v>
      </c>
      <c r="H20" s="27">
        <v>0</v>
      </c>
      <c r="I20" s="28">
        <v>0</v>
      </c>
      <c r="J20" s="28">
        <v>0</v>
      </c>
      <c r="K20" s="29" t="s">
        <v>59</v>
      </c>
      <c r="L20" s="30" t="s">
        <v>79</v>
      </c>
      <c r="N20" s="149"/>
      <c r="O20" s="149"/>
      <c r="P20" s="149"/>
      <c r="Q20" s="149"/>
    </row>
    <row r="21" spans="1:17" ht="50.25" customHeight="1">
      <c r="A21" s="21" t="s">
        <v>74</v>
      </c>
      <c r="B21" s="22" t="s">
        <v>83</v>
      </c>
      <c r="C21" s="23" t="s">
        <v>24</v>
      </c>
      <c r="D21" s="24" t="s">
        <v>66</v>
      </c>
      <c r="E21" s="25">
        <f>SUM(F21:J21)</f>
        <v>18656.9</v>
      </c>
      <c r="F21" s="26">
        <v>4076.3</v>
      </c>
      <c r="G21" s="31">
        <v>2674.4</v>
      </c>
      <c r="H21" s="31">
        <v>3776.7</v>
      </c>
      <c r="I21" s="32">
        <v>3965.6</v>
      </c>
      <c r="J21" s="32">
        <v>4163.9</v>
      </c>
      <c r="K21" s="29" t="s">
        <v>59</v>
      </c>
      <c r="L21" s="30" t="s">
        <v>80</v>
      </c>
      <c r="N21" s="127"/>
      <c r="O21" s="127"/>
      <c r="P21" s="127"/>
      <c r="Q21" s="127"/>
    </row>
    <row r="22" spans="1:17" ht="38.25" customHeight="1">
      <c r="A22" s="21" t="s">
        <v>77</v>
      </c>
      <c r="B22" s="22" t="s">
        <v>92</v>
      </c>
      <c r="C22" s="23" t="s">
        <v>24</v>
      </c>
      <c r="D22" s="24" t="s">
        <v>66</v>
      </c>
      <c r="E22" s="25">
        <f>F22+G22+H22+I22+J22</f>
        <v>7630.8</v>
      </c>
      <c r="F22" s="26">
        <v>1716.8</v>
      </c>
      <c r="G22" s="27">
        <v>2264.5</v>
      </c>
      <c r="H22" s="27">
        <v>1157.7</v>
      </c>
      <c r="I22" s="28">
        <v>1215.5</v>
      </c>
      <c r="J22" s="28">
        <v>1276.3</v>
      </c>
      <c r="K22" s="29" t="s">
        <v>59</v>
      </c>
      <c r="L22" s="33" t="s">
        <v>67</v>
      </c>
      <c r="N22" s="127"/>
      <c r="O22" s="127"/>
      <c r="P22" s="127"/>
      <c r="Q22" s="127"/>
    </row>
    <row r="23" spans="1:18" ht="104.25" customHeight="1">
      <c r="A23" s="34" t="s">
        <v>93</v>
      </c>
      <c r="B23" s="35" t="s">
        <v>108</v>
      </c>
      <c r="C23" s="20" t="s">
        <v>24</v>
      </c>
      <c r="D23" s="24" t="s">
        <v>111</v>
      </c>
      <c r="E23" s="36">
        <f>SUM(F23:G23)</f>
        <v>18180.7</v>
      </c>
      <c r="F23" s="37">
        <v>18080.7</v>
      </c>
      <c r="G23" s="38">
        <v>100</v>
      </c>
      <c r="H23" s="38">
        <v>0</v>
      </c>
      <c r="I23" s="38">
        <v>0</v>
      </c>
      <c r="J23" s="38">
        <v>0</v>
      </c>
      <c r="K23" s="30" t="s">
        <v>59</v>
      </c>
      <c r="L23" s="30" t="s">
        <v>80</v>
      </c>
      <c r="N23" s="155"/>
      <c r="O23" s="155"/>
      <c r="P23" s="155"/>
      <c r="Q23" s="155"/>
      <c r="R23" s="155"/>
    </row>
    <row r="24" spans="1:18" ht="76.5" customHeight="1">
      <c r="A24" s="34" t="s">
        <v>94</v>
      </c>
      <c r="B24" s="35" t="s">
        <v>95</v>
      </c>
      <c r="C24" s="20" t="s">
        <v>24</v>
      </c>
      <c r="D24" s="24" t="s">
        <v>111</v>
      </c>
      <c r="E24" s="36">
        <f>SUM(F24:J24)</f>
        <v>2863.5</v>
      </c>
      <c r="F24" s="37">
        <v>1963.9</v>
      </c>
      <c r="G24" s="38">
        <v>899.6</v>
      </c>
      <c r="H24" s="38">
        <v>0</v>
      </c>
      <c r="I24" s="38">
        <v>0</v>
      </c>
      <c r="J24" s="38">
        <v>0</v>
      </c>
      <c r="K24" s="30" t="s">
        <v>59</v>
      </c>
      <c r="L24" s="30" t="s">
        <v>80</v>
      </c>
      <c r="N24" s="128"/>
      <c r="O24" s="128"/>
      <c r="P24" s="128"/>
      <c r="Q24" s="128"/>
      <c r="R24" s="128"/>
    </row>
    <row r="25" spans="1:18" ht="76.5" customHeight="1">
      <c r="A25" s="34" t="s">
        <v>103</v>
      </c>
      <c r="B25" s="35" t="s">
        <v>105</v>
      </c>
      <c r="C25" s="20" t="s">
        <v>24</v>
      </c>
      <c r="D25" s="24" t="s">
        <v>78</v>
      </c>
      <c r="E25" s="36">
        <f>SUM(F25:J25)</f>
        <v>39</v>
      </c>
      <c r="F25" s="37">
        <v>39</v>
      </c>
      <c r="G25" s="38">
        <v>0</v>
      </c>
      <c r="H25" s="38">
        <v>0</v>
      </c>
      <c r="I25" s="38">
        <v>0</v>
      </c>
      <c r="J25" s="38">
        <v>0</v>
      </c>
      <c r="K25" s="30" t="s">
        <v>59</v>
      </c>
      <c r="L25" s="30" t="s">
        <v>80</v>
      </c>
      <c r="N25" s="157"/>
      <c r="O25" s="157"/>
      <c r="P25" s="157"/>
      <c r="Q25" s="157"/>
      <c r="R25" s="157"/>
    </row>
    <row r="26" spans="1:12" ht="76.5" customHeight="1">
      <c r="A26" s="34" t="s">
        <v>104</v>
      </c>
      <c r="B26" s="35" t="s">
        <v>106</v>
      </c>
      <c r="C26" s="20" t="s">
        <v>24</v>
      </c>
      <c r="D26" s="24" t="s">
        <v>78</v>
      </c>
      <c r="E26" s="36">
        <f>SUM(F26:J26)</f>
        <v>37</v>
      </c>
      <c r="F26" s="37">
        <v>37</v>
      </c>
      <c r="G26" s="38">
        <v>0</v>
      </c>
      <c r="H26" s="38">
        <v>0</v>
      </c>
      <c r="I26" s="38">
        <v>0</v>
      </c>
      <c r="J26" s="38">
        <v>0</v>
      </c>
      <c r="K26" s="30" t="s">
        <v>59</v>
      </c>
      <c r="L26" s="30" t="s">
        <v>80</v>
      </c>
    </row>
    <row r="27" spans="1:12" ht="14.25" customHeight="1">
      <c r="A27" s="39"/>
      <c r="B27" s="40" t="s">
        <v>52</v>
      </c>
      <c r="C27" s="39"/>
      <c r="D27" s="39"/>
      <c r="E27" s="41">
        <f aca="true" t="shared" si="0" ref="E27:J27">SUM(E19:E26)</f>
        <v>49901.100000000006</v>
      </c>
      <c r="F27" s="42">
        <f t="shared" si="0"/>
        <v>27691.000000000004</v>
      </c>
      <c r="G27" s="42">
        <f>SUM(G19:G26)</f>
        <v>6654.400000000001</v>
      </c>
      <c r="H27" s="42">
        <f t="shared" si="0"/>
        <v>4934.4</v>
      </c>
      <c r="I27" s="42">
        <f t="shared" si="0"/>
        <v>5181.1</v>
      </c>
      <c r="J27" s="42">
        <f t="shared" si="0"/>
        <v>5440.2</v>
      </c>
      <c r="K27" s="43"/>
      <c r="L27" s="44"/>
    </row>
    <row r="28" spans="1:12" ht="15.75" customHeight="1">
      <c r="A28" s="39"/>
      <c r="B28" s="40" t="s">
        <v>29</v>
      </c>
      <c r="C28" s="39"/>
      <c r="D28" s="39"/>
      <c r="E28" s="42">
        <f aca="true" t="shared" si="1" ref="E28:J28">E27</f>
        <v>49901.100000000006</v>
      </c>
      <c r="F28" s="42">
        <f t="shared" si="1"/>
        <v>27691.000000000004</v>
      </c>
      <c r="G28" s="42">
        <f t="shared" si="1"/>
        <v>6654.400000000001</v>
      </c>
      <c r="H28" s="42">
        <f t="shared" si="1"/>
        <v>4934.4</v>
      </c>
      <c r="I28" s="42">
        <f t="shared" si="1"/>
        <v>5181.1</v>
      </c>
      <c r="J28" s="42">
        <f t="shared" si="1"/>
        <v>5440.2</v>
      </c>
      <c r="K28" s="43"/>
      <c r="L28" s="44"/>
    </row>
    <row r="29" spans="1:18" ht="16.5" customHeight="1">
      <c r="A29" s="132" t="s">
        <v>116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11" t="s">
        <v>48</v>
      </c>
      <c r="N29" s="158"/>
      <c r="O29" s="158"/>
      <c r="P29" s="158"/>
      <c r="Q29" s="158"/>
      <c r="R29" s="158"/>
    </row>
    <row r="30" spans="1:12" ht="73.5" customHeight="1">
      <c r="A30" s="21" t="s">
        <v>8</v>
      </c>
      <c r="B30" s="45" t="s">
        <v>84</v>
      </c>
      <c r="C30" s="21" t="s">
        <v>24</v>
      </c>
      <c r="D30" s="129" t="s">
        <v>66</v>
      </c>
      <c r="E30" s="36">
        <f aca="true" t="shared" si="2" ref="E30:E36">F30+G30+H30+I30+J30</f>
        <v>10230.4</v>
      </c>
      <c r="F30" s="37">
        <v>1876.3</v>
      </c>
      <c r="G30" s="38">
        <f>2450.6+255</f>
        <v>2705.6</v>
      </c>
      <c r="H30" s="38">
        <v>1791.7</v>
      </c>
      <c r="I30" s="38">
        <v>1881.3</v>
      </c>
      <c r="J30" s="38">
        <v>1975.5</v>
      </c>
      <c r="K30" s="30" t="s">
        <v>59</v>
      </c>
      <c r="L30" s="46" t="s">
        <v>40</v>
      </c>
    </row>
    <row r="31" spans="1:12" ht="65.25" customHeight="1">
      <c r="A31" s="19" t="s">
        <v>25</v>
      </c>
      <c r="B31" s="47" t="s">
        <v>51</v>
      </c>
      <c r="C31" s="21" t="s">
        <v>24</v>
      </c>
      <c r="D31" s="129" t="s">
        <v>66</v>
      </c>
      <c r="E31" s="36">
        <f t="shared" si="2"/>
        <v>651.2</v>
      </c>
      <c r="F31" s="48">
        <v>98.5</v>
      </c>
      <c r="G31" s="49">
        <v>205</v>
      </c>
      <c r="H31" s="50">
        <v>110.3</v>
      </c>
      <c r="I31" s="51">
        <v>115.8</v>
      </c>
      <c r="J31" s="51">
        <v>121.6</v>
      </c>
      <c r="K31" s="52" t="s">
        <v>59</v>
      </c>
      <c r="L31" s="30" t="s">
        <v>40</v>
      </c>
    </row>
    <row r="32" spans="1:12" ht="65.25" customHeight="1">
      <c r="A32" s="135" t="s">
        <v>26</v>
      </c>
      <c r="B32" s="150" t="s">
        <v>68</v>
      </c>
      <c r="C32" s="20" t="s">
        <v>29</v>
      </c>
      <c r="D32" s="129" t="s">
        <v>66</v>
      </c>
      <c r="E32" s="36">
        <f t="shared" si="2"/>
        <v>9560.5</v>
      </c>
      <c r="F32" s="37">
        <v>906</v>
      </c>
      <c r="G32" s="38">
        <v>5178.9</v>
      </c>
      <c r="H32" s="50">
        <v>1102.5</v>
      </c>
      <c r="I32" s="50">
        <v>1157.6</v>
      </c>
      <c r="J32" s="50">
        <v>1215.5</v>
      </c>
      <c r="K32" s="135" t="s">
        <v>59</v>
      </c>
      <c r="L32" s="135" t="s">
        <v>107</v>
      </c>
    </row>
    <row r="33" spans="1:12" s="53" customFormat="1" ht="66.75" customHeight="1">
      <c r="A33" s="136"/>
      <c r="B33" s="151"/>
      <c r="C33" s="20" t="s">
        <v>89</v>
      </c>
      <c r="D33" s="129" t="s">
        <v>78</v>
      </c>
      <c r="E33" s="36">
        <f>F33+G33+H33+I33+J33</f>
        <v>1485.8</v>
      </c>
      <c r="F33" s="37">
        <v>742.9</v>
      </c>
      <c r="G33" s="38">
        <v>742.9</v>
      </c>
      <c r="H33" s="50">
        <v>0</v>
      </c>
      <c r="I33" s="50">
        <v>0</v>
      </c>
      <c r="J33" s="50">
        <v>0</v>
      </c>
      <c r="K33" s="136"/>
      <c r="L33" s="136"/>
    </row>
    <row r="34" spans="1:12" s="53" customFormat="1" ht="72" customHeight="1">
      <c r="A34" s="137"/>
      <c r="B34" s="152"/>
      <c r="C34" s="20" t="s">
        <v>99</v>
      </c>
      <c r="D34" s="129" t="s">
        <v>78</v>
      </c>
      <c r="E34" s="36">
        <f t="shared" si="2"/>
        <v>12263.4</v>
      </c>
      <c r="F34" s="37">
        <v>12263.4</v>
      </c>
      <c r="G34" s="38">
        <v>0</v>
      </c>
      <c r="H34" s="50">
        <v>0</v>
      </c>
      <c r="I34" s="50">
        <v>0</v>
      </c>
      <c r="J34" s="50">
        <v>0</v>
      </c>
      <c r="K34" s="137"/>
      <c r="L34" s="137"/>
    </row>
    <row r="35" spans="1:12" s="53" customFormat="1" ht="83.25" customHeight="1">
      <c r="A35" s="20" t="s">
        <v>27</v>
      </c>
      <c r="B35" s="54" t="s">
        <v>69</v>
      </c>
      <c r="C35" s="20" t="s">
        <v>24</v>
      </c>
      <c r="D35" s="129" t="s">
        <v>66</v>
      </c>
      <c r="E35" s="36">
        <f t="shared" si="2"/>
        <v>14189.2</v>
      </c>
      <c r="F35" s="55">
        <v>2500</v>
      </c>
      <c r="G35" s="31">
        <v>3000</v>
      </c>
      <c r="H35" s="31">
        <v>2756.3</v>
      </c>
      <c r="I35" s="32">
        <v>2894.1</v>
      </c>
      <c r="J35" s="32">
        <v>3038.8</v>
      </c>
      <c r="K35" s="52" t="s">
        <v>59</v>
      </c>
      <c r="L35" s="130" t="s">
        <v>40</v>
      </c>
    </row>
    <row r="36" spans="1:18" s="53" customFormat="1" ht="42.75" customHeight="1">
      <c r="A36" s="34" t="s">
        <v>28</v>
      </c>
      <c r="B36" s="56" t="s">
        <v>88</v>
      </c>
      <c r="C36" s="20" t="s">
        <v>24</v>
      </c>
      <c r="D36" s="24" t="s">
        <v>111</v>
      </c>
      <c r="E36" s="36">
        <f t="shared" si="2"/>
        <v>24618.7</v>
      </c>
      <c r="F36" s="37">
        <v>11105</v>
      </c>
      <c r="G36" s="38">
        <v>13513.7</v>
      </c>
      <c r="H36" s="38">
        <v>0</v>
      </c>
      <c r="I36" s="38">
        <v>0</v>
      </c>
      <c r="J36" s="38">
        <v>0</v>
      </c>
      <c r="K36" s="30" t="s">
        <v>59</v>
      </c>
      <c r="L36" s="47" t="s">
        <v>41</v>
      </c>
      <c r="N36" s="170"/>
      <c r="O36" s="170"/>
      <c r="P36" s="170"/>
      <c r="Q36" s="170"/>
      <c r="R36" s="170"/>
    </row>
    <row r="37" spans="1:12" ht="37.5" customHeight="1">
      <c r="A37" s="34" t="s">
        <v>90</v>
      </c>
      <c r="B37" s="56" t="s">
        <v>91</v>
      </c>
      <c r="C37" s="20" t="s">
        <v>24</v>
      </c>
      <c r="D37" s="24" t="s">
        <v>111</v>
      </c>
      <c r="E37" s="36">
        <f>SUM(F37:I37)</f>
        <v>200</v>
      </c>
      <c r="F37" s="37">
        <v>0</v>
      </c>
      <c r="G37" s="38">
        <v>200</v>
      </c>
      <c r="H37" s="38">
        <v>0</v>
      </c>
      <c r="I37" s="38">
        <v>0</v>
      </c>
      <c r="J37" s="38">
        <v>0</v>
      </c>
      <c r="K37" s="30" t="s">
        <v>59</v>
      </c>
      <c r="L37" s="47" t="s">
        <v>41</v>
      </c>
    </row>
    <row r="38" spans="1:12" ht="16.5" customHeight="1">
      <c r="A38" s="57"/>
      <c r="B38" s="58" t="s">
        <v>53</v>
      </c>
      <c r="C38" s="59"/>
      <c r="D38" s="60"/>
      <c r="E38" s="41">
        <f aca="true" t="shared" si="3" ref="E38:J38">SUM(E30:E37)</f>
        <v>73199.2</v>
      </c>
      <c r="F38" s="42">
        <f t="shared" si="3"/>
        <v>29492.1</v>
      </c>
      <c r="G38" s="42">
        <f>SUM(G30:G37)</f>
        <v>25546.1</v>
      </c>
      <c r="H38" s="42">
        <f t="shared" si="3"/>
        <v>5760.8</v>
      </c>
      <c r="I38" s="42">
        <f t="shared" si="3"/>
        <v>6048.799999999999</v>
      </c>
      <c r="J38" s="42">
        <f t="shared" si="3"/>
        <v>6351.4</v>
      </c>
      <c r="K38" s="43"/>
      <c r="L38" s="43"/>
    </row>
    <row r="39" spans="1:12" ht="32.25" customHeight="1">
      <c r="A39" s="61"/>
      <c r="B39" s="58" t="s">
        <v>99</v>
      </c>
      <c r="C39" s="59"/>
      <c r="D39" s="60"/>
      <c r="E39" s="42">
        <v>12263.4</v>
      </c>
      <c r="F39" s="42">
        <v>12263.4</v>
      </c>
      <c r="G39" s="42">
        <v>0</v>
      </c>
      <c r="H39" s="42">
        <v>0</v>
      </c>
      <c r="I39" s="42">
        <v>0</v>
      </c>
      <c r="J39" s="42">
        <v>0</v>
      </c>
      <c r="K39" s="43"/>
      <c r="L39" s="43"/>
    </row>
    <row r="40" spans="1:12" ht="14.25" customHeight="1">
      <c r="A40" s="61"/>
      <c r="B40" s="58" t="s">
        <v>96</v>
      </c>
      <c r="C40" s="59"/>
      <c r="D40" s="60"/>
      <c r="E40" s="42">
        <f>F40+G40</f>
        <v>1485.8</v>
      </c>
      <c r="F40" s="42">
        <v>742.9</v>
      </c>
      <c r="G40" s="42">
        <f>G33</f>
        <v>742.9</v>
      </c>
      <c r="H40" s="42">
        <v>0</v>
      </c>
      <c r="I40" s="42">
        <v>0</v>
      </c>
      <c r="J40" s="42">
        <v>0</v>
      </c>
      <c r="K40" s="62"/>
      <c r="L40" s="43"/>
    </row>
    <row r="41" spans="1:12" ht="15" customHeight="1">
      <c r="A41" s="39"/>
      <c r="B41" s="40" t="s">
        <v>29</v>
      </c>
      <c r="C41" s="39"/>
      <c r="D41" s="39"/>
      <c r="E41" s="42">
        <f>SUM(E38-E39-E40)</f>
        <v>59449.99999999999</v>
      </c>
      <c r="F41" s="42">
        <f>SUM(F38-F39-F40)</f>
        <v>16485.799999999996</v>
      </c>
      <c r="G41" s="42">
        <f>G38-G40</f>
        <v>24803.199999999997</v>
      </c>
      <c r="H41" s="42">
        <f>H38</f>
        <v>5760.8</v>
      </c>
      <c r="I41" s="42">
        <f>I38</f>
        <v>6048.799999999999</v>
      </c>
      <c r="J41" s="42">
        <f>J38</f>
        <v>6351.4</v>
      </c>
      <c r="K41" s="43"/>
      <c r="L41" s="63"/>
    </row>
    <row r="42" spans="1:12" ht="16.5" customHeight="1">
      <c r="A42" s="142" t="s">
        <v>117</v>
      </c>
      <c r="B42" s="142"/>
      <c r="C42" s="142"/>
      <c r="D42" s="142"/>
      <c r="E42" s="143"/>
      <c r="F42" s="142"/>
      <c r="G42" s="142"/>
      <c r="H42" s="142"/>
      <c r="I42" s="142"/>
      <c r="J42" s="142"/>
      <c r="K42" s="142"/>
      <c r="L42" s="142"/>
    </row>
    <row r="43" spans="1:12" ht="75" customHeight="1">
      <c r="A43" s="64" t="s">
        <v>9</v>
      </c>
      <c r="B43" s="65" t="s">
        <v>85</v>
      </c>
      <c r="C43" s="21" t="s">
        <v>24</v>
      </c>
      <c r="D43" s="129" t="s">
        <v>66</v>
      </c>
      <c r="E43" s="66">
        <f>F43+G43+H43+I43+J43</f>
        <v>157481.9</v>
      </c>
      <c r="F43" s="67">
        <v>27939.6</v>
      </c>
      <c r="G43" s="38">
        <v>31946.6</v>
      </c>
      <c r="H43" s="38">
        <v>30958.2</v>
      </c>
      <c r="I43" s="68">
        <v>32506.1</v>
      </c>
      <c r="J43" s="68">
        <v>34131.4</v>
      </c>
      <c r="K43" s="52" t="s">
        <v>59</v>
      </c>
      <c r="L43" s="65" t="s">
        <v>70</v>
      </c>
    </row>
    <row r="44" spans="1:12" ht="40.5" customHeight="1">
      <c r="A44" s="21" t="s">
        <v>10</v>
      </c>
      <c r="B44" s="65" t="s">
        <v>97</v>
      </c>
      <c r="C44" s="21" t="s">
        <v>24</v>
      </c>
      <c r="D44" s="129" t="s">
        <v>78</v>
      </c>
      <c r="E44" s="66">
        <f>F44+G44+H44+I44+J44</f>
        <v>53</v>
      </c>
      <c r="F44" s="67">
        <v>53</v>
      </c>
      <c r="G44" s="38">
        <v>0</v>
      </c>
      <c r="H44" s="38">
        <v>0</v>
      </c>
      <c r="I44" s="68">
        <v>0</v>
      </c>
      <c r="J44" s="68">
        <v>0</v>
      </c>
      <c r="K44" s="52" t="s">
        <v>59</v>
      </c>
      <c r="L44" s="65" t="s">
        <v>98</v>
      </c>
    </row>
    <row r="45" spans="1:12" ht="35.25" customHeight="1">
      <c r="A45" s="21" t="s">
        <v>11</v>
      </c>
      <c r="B45" s="65" t="s">
        <v>47</v>
      </c>
      <c r="C45" s="21" t="s">
        <v>24</v>
      </c>
      <c r="D45" s="129" t="s">
        <v>66</v>
      </c>
      <c r="E45" s="66">
        <f>F45+G45+H45+I45+J45</f>
        <v>4369.4</v>
      </c>
      <c r="F45" s="67">
        <v>790.8</v>
      </c>
      <c r="G45" s="38">
        <v>830.3</v>
      </c>
      <c r="H45" s="38">
        <v>871.8</v>
      </c>
      <c r="I45" s="38">
        <v>915.4</v>
      </c>
      <c r="J45" s="38">
        <v>961.1</v>
      </c>
      <c r="K45" s="30" t="s">
        <v>59</v>
      </c>
      <c r="L45" s="65" t="s">
        <v>30</v>
      </c>
    </row>
    <row r="46" spans="1:12" ht="15" customHeight="1">
      <c r="A46" s="59"/>
      <c r="B46" s="58" t="s">
        <v>54</v>
      </c>
      <c r="C46" s="59"/>
      <c r="D46" s="60"/>
      <c r="E46" s="69">
        <f>SUM(E43:E45)</f>
        <v>161904.3</v>
      </c>
      <c r="F46" s="69">
        <f>F45+F44+F43</f>
        <v>28783.399999999998</v>
      </c>
      <c r="G46" s="69">
        <f>SUM(G43:G45)</f>
        <v>32776.9</v>
      </c>
      <c r="H46" s="69">
        <f>H45+H44+H43</f>
        <v>31830</v>
      </c>
      <c r="I46" s="69">
        <f>I45+I44+I43</f>
        <v>33421.5</v>
      </c>
      <c r="J46" s="69">
        <f>J45+J44+J43</f>
        <v>35092.5</v>
      </c>
      <c r="K46" s="70"/>
      <c r="L46" s="71"/>
    </row>
    <row r="47" spans="1:12" ht="14.25" customHeight="1">
      <c r="A47" s="39"/>
      <c r="B47" s="40" t="s">
        <v>29</v>
      </c>
      <c r="C47" s="39"/>
      <c r="D47" s="39"/>
      <c r="E47" s="72">
        <f aca="true" t="shared" si="4" ref="E47:J47">E46</f>
        <v>161904.3</v>
      </c>
      <c r="F47" s="72">
        <f t="shared" si="4"/>
        <v>28783.399999999998</v>
      </c>
      <c r="G47" s="72">
        <f t="shared" si="4"/>
        <v>32776.9</v>
      </c>
      <c r="H47" s="72">
        <f t="shared" si="4"/>
        <v>31830</v>
      </c>
      <c r="I47" s="72">
        <f t="shared" si="4"/>
        <v>33421.5</v>
      </c>
      <c r="J47" s="72">
        <f t="shared" si="4"/>
        <v>35092.5</v>
      </c>
      <c r="K47" s="43"/>
      <c r="L47" s="73"/>
    </row>
    <row r="48" spans="1:12" ht="16.5" customHeight="1">
      <c r="A48" s="163" t="s">
        <v>118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</row>
    <row r="49" spans="1:12" s="53" customFormat="1" ht="62.25" customHeight="1">
      <c r="A49" s="21" t="s">
        <v>12</v>
      </c>
      <c r="B49" s="65" t="s">
        <v>45</v>
      </c>
      <c r="C49" s="21" t="s">
        <v>24</v>
      </c>
      <c r="D49" s="129" t="s">
        <v>66</v>
      </c>
      <c r="E49" s="66">
        <f>F49+G49+H49+I49+J49</f>
        <v>35772.2</v>
      </c>
      <c r="F49" s="37">
        <v>7511.7</v>
      </c>
      <c r="G49" s="38">
        <v>6302.7</v>
      </c>
      <c r="H49" s="38">
        <v>6965.2</v>
      </c>
      <c r="I49" s="68">
        <v>7313.5</v>
      </c>
      <c r="J49" s="68">
        <v>7679.1</v>
      </c>
      <c r="K49" s="52" t="s">
        <v>59</v>
      </c>
      <c r="L49" s="65" t="s">
        <v>31</v>
      </c>
    </row>
    <row r="50" spans="1:12" ht="69" customHeight="1">
      <c r="A50" s="20" t="s">
        <v>13</v>
      </c>
      <c r="B50" s="54" t="s">
        <v>46</v>
      </c>
      <c r="C50" s="20" t="s">
        <v>24</v>
      </c>
      <c r="D50" s="129" t="s">
        <v>78</v>
      </c>
      <c r="E50" s="66">
        <f>F50+G50+H50+I50+J50</f>
        <v>315</v>
      </c>
      <c r="F50" s="37">
        <v>315</v>
      </c>
      <c r="G50" s="38">
        <v>0</v>
      </c>
      <c r="H50" s="38">
        <v>0</v>
      </c>
      <c r="I50" s="68">
        <v>0</v>
      </c>
      <c r="J50" s="68">
        <v>0</v>
      </c>
      <c r="K50" s="52" t="s">
        <v>59</v>
      </c>
      <c r="L50" s="54" t="s">
        <v>32</v>
      </c>
    </row>
    <row r="51" spans="1:12" ht="41.25" customHeight="1">
      <c r="A51" s="21" t="s">
        <v>22</v>
      </c>
      <c r="B51" s="65" t="s">
        <v>50</v>
      </c>
      <c r="C51" s="21" t="s">
        <v>24</v>
      </c>
      <c r="D51" s="129" t="s">
        <v>66</v>
      </c>
      <c r="E51" s="66">
        <f>F51+G51+H51+I51+J51</f>
        <v>6022.9</v>
      </c>
      <c r="F51" s="37">
        <v>1090</v>
      </c>
      <c r="G51" s="38">
        <v>1144.5</v>
      </c>
      <c r="H51" s="38">
        <v>1201.7</v>
      </c>
      <c r="I51" s="38">
        <v>1261.8</v>
      </c>
      <c r="J51" s="38">
        <v>1324.9</v>
      </c>
      <c r="K51" s="30" t="s">
        <v>59</v>
      </c>
      <c r="L51" s="65" t="s">
        <v>72</v>
      </c>
    </row>
    <row r="52" spans="1:12" ht="41.25" customHeight="1">
      <c r="A52" s="74" t="s">
        <v>109</v>
      </c>
      <c r="B52" s="75" t="s">
        <v>110</v>
      </c>
      <c r="C52" s="21" t="s">
        <v>24</v>
      </c>
      <c r="D52" s="129" t="s">
        <v>112</v>
      </c>
      <c r="E52" s="76">
        <v>40</v>
      </c>
      <c r="F52" s="55">
        <v>0</v>
      </c>
      <c r="G52" s="31">
        <v>40</v>
      </c>
      <c r="H52" s="31">
        <v>0</v>
      </c>
      <c r="I52" s="31">
        <v>0</v>
      </c>
      <c r="J52" s="31">
        <v>0</v>
      </c>
      <c r="K52" s="30" t="s">
        <v>59</v>
      </c>
      <c r="L52" s="77" t="s">
        <v>113</v>
      </c>
    </row>
    <row r="53" spans="1:12" ht="15" customHeight="1">
      <c r="A53" s="57"/>
      <c r="B53" s="58" t="s">
        <v>55</v>
      </c>
      <c r="C53" s="59"/>
      <c r="D53" s="60"/>
      <c r="E53" s="78">
        <f aca="true" t="shared" si="5" ref="E53:J53">SUM(E49:E52)</f>
        <v>42150.1</v>
      </c>
      <c r="F53" s="69">
        <f t="shared" si="5"/>
        <v>8916.7</v>
      </c>
      <c r="G53" s="69">
        <f t="shared" si="5"/>
        <v>7487.2</v>
      </c>
      <c r="H53" s="69">
        <f t="shared" si="5"/>
        <v>8166.9</v>
      </c>
      <c r="I53" s="69">
        <f t="shared" si="5"/>
        <v>8575.3</v>
      </c>
      <c r="J53" s="69">
        <f t="shared" si="5"/>
        <v>9004</v>
      </c>
      <c r="K53" s="70"/>
      <c r="L53" s="79"/>
    </row>
    <row r="54" spans="1:12" ht="15" customHeight="1">
      <c r="A54" s="39"/>
      <c r="B54" s="40" t="s">
        <v>29</v>
      </c>
      <c r="C54" s="39"/>
      <c r="D54" s="39"/>
      <c r="E54" s="72">
        <f aca="true" t="shared" si="6" ref="E54:J54">E53</f>
        <v>42150.1</v>
      </c>
      <c r="F54" s="72">
        <f t="shared" si="6"/>
        <v>8916.7</v>
      </c>
      <c r="G54" s="72">
        <f t="shared" si="6"/>
        <v>7487.2</v>
      </c>
      <c r="H54" s="72">
        <f t="shared" si="6"/>
        <v>8166.9</v>
      </c>
      <c r="I54" s="72">
        <f t="shared" si="6"/>
        <v>8575.3</v>
      </c>
      <c r="J54" s="72">
        <f t="shared" si="6"/>
        <v>9004</v>
      </c>
      <c r="K54" s="43"/>
      <c r="L54" s="73"/>
    </row>
    <row r="55" spans="1:17" ht="16.5" customHeight="1">
      <c r="A55" s="166" t="s">
        <v>119</v>
      </c>
      <c r="B55" s="167"/>
      <c r="C55" s="167"/>
      <c r="D55" s="167"/>
      <c r="E55" s="168"/>
      <c r="F55" s="167"/>
      <c r="G55" s="167"/>
      <c r="H55" s="167"/>
      <c r="I55" s="167"/>
      <c r="J55" s="167"/>
      <c r="K55" s="167"/>
      <c r="L55" s="169"/>
      <c r="N55" s="156"/>
      <c r="O55" s="156"/>
      <c r="P55" s="156"/>
      <c r="Q55" s="156"/>
    </row>
    <row r="56" spans="1:12" ht="46.5" customHeight="1">
      <c r="A56" s="21" t="s">
        <v>14</v>
      </c>
      <c r="B56" s="65" t="s">
        <v>71</v>
      </c>
      <c r="C56" s="80" t="s">
        <v>24</v>
      </c>
      <c r="D56" s="129" t="s">
        <v>66</v>
      </c>
      <c r="E56" s="66">
        <f>F56+G56+H56+I56+J56</f>
        <v>57793</v>
      </c>
      <c r="F56" s="37">
        <v>10695.4</v>
      </c>
      <c r="G56" s="38">
        <v>11593.2</v>
      </c>
      <c r="H56" s="38">
        <v>11262.3</v>
      </c>
      <c r="I56" s="68">
        <v>11825.4</v>
      </c>
      <c r="J56" s="68">
        <v>12416.7</v>
      </c>
      <c r="K56" s="52" t="s">
        <v>59</v>
      </c>
      <c r="L56" s="65" t="s">
        <v>33</v>
      </c>
    </row>
    <row r="57" spans="1:12" ht="46.5" customHeight="1">
      <c r="A57" s="21" t="s">
        <v>15</v>
      </c>
      <c r="B57" s="65" t="s">
        <v>73</v>
      </c>
      <c r="C57" s="21" t="s">
        <v>24</v>
      </c>
      <c r="D57" s="129" t="s">
        <v>78</v>
      </c>
      <c r="E57" s="66">
        <f>F57+G57+H57+I57+J57</f>
        <v>500</v>
      </c>
      <c r="F57" s="37">
        <v>500</v>
      </c>
      <c r="G57" s="38">
        <v>0</v>
      </c>
      <c r="H57" s="38">
        <v>0</v>
      </c>
      <c r="I57" s="38">
        <v>0</v>
      </c>
      <c r="J57" s="38">
        <v>0</v>
      </c>
      <c r="K57" s="52" t="s">
        <v>59</v>
      </c>
      <c r="L57" s="47" t="s">
        <v>38</v>
      </c>
    </row>
    <row r="58" spans="1:12" ht="77.25" customHeight="1">
      <c r="A58" s="21" t="s">
        <v>16</v>
      </c>
      <c r="B58" s="65" t="s">
        <v>34</v>
      </c>
      <c r="C58" s="21" t="s">
        <v>24</v>
      </c>
      <c r="D58" s="129" t="s">
        <v>66</v>
      </c>
      <c r="E58" s="66">
        <f>F58+G58+H58+I58+J58</f>
        <v>82.2</v>
      </c>
      <c r="F58" s="37">
        <v>5</v>
      </c>
      <c r="G58" s="38">
        <v>17.9</v>
      </c>
      <c r="H58" s="38">
        <v>18.8</v>
      </c>
      <c r="I58" s="68">
        <v>19.8</v>
      </c>
      <c r="J58" s="68">
        <v>20.7</v>
      </c>
      <c r="K58" s="52" t="s">
        <v>59</v>
      </c>
      <c r="L58" s="65" t="s">
        <v>35</v>
      </c>
    </row>
    <row r="59" spans="1:12" s="81" customFormat="1" ht="92.25" customHeight="1">
      <c r="A59" s="21" t="s">
        <v>100</v>
      </c>
      <c r="B59" s="65" t="s">
        <v>102</v>
      </c>
      <c r="C59" s="21" t="s">
        <v>24</v>
      </c>
      <c r="D59" s="129" t="s">
        <v>111</v>
      </c>
      <c r="E59" s="66">
        <f>F59+G59+H59+I59+J59</f>
        <v>42</v>
      </c>
      <c r="F59" s="37">
        <v>12</v>
      </c>
      <c r="G59" s="38">
        <v>30</v>
      </c>
      <c r="H59" s="38">
        <v>0</v>
      </c>
      <c r="I59" s="68">
        <v>0</v>
      </c>
      <c r="J59" s="68">
        <v>0</v>
      </c>
      <c r="K59" s="52" t="s">
        <v>59</v>
      </c>
      <c r="L59" s="65" t="s">
        <v>101</v>
      </c>
    </row>
    <row r="60" spans="1:12" s="81" customFormat="1" ht="19.5" customHeight="1">
      <c r="A60" s="82"/>
      <c r="B60" s="83" t="s">
        <v>56</v>
      </c>
      <c r="C60" s="84"/>
      <c r="D60" s="85"/>
      <c r="E60" s="86">
        <f aca="true" t="shared" si="7" ref="E60:J60">SUM(E56:E59)</f>
        <v>58417.2</v>
      </c>
      <c r="F60" s="72">
        <f t="shared" si="7"/>
        <v>11212.4</v>
      </c>
      <c r="G60" s="72">
        <f>SUM(G56:G59)</f>
        <v>11641.1</v>
      </c>
      <c r="H60" s="72">
        <f t="shared" si="7"/>
        <v>11281.099999999999</v>
      </c>
      <c r="I60" s="72">
        <f t="shared" si="7"/>
        <v>11845.199999999999</v>
      </c>
      <c r="J60" s="72">
        <f t="shared" si="7"/>
        <v>12437.400000000001</v>
      </c>
      <c r="K60" s="58"/>
      <c r="L60" s="87"/>
    </row>
    <row r="61" spans="1:12" ht="15.75" customHeight="1">
      <c r="A61" s="85"/>
      <c r="B61" s="40" t="s">
        <v>29</v>
      </c>
      <c r="C61" s="85"/>
      <c r="D61" s="85"/>
      <c r="E61" s="72">
        <f aca="true" t="shared" si="8" ref="E61:J61">E60</f>
        <v>58417.2</v>
      </c>
      <c r="F61" s="72">
        <f t="shared" si="8"/>
        <v>11212.4</v>
      </c>
      <c r="G61" s="72">
        <f t="shared" si="8"/>
        <v>11641.1</v>
      </c>
      <c r="H61" s="72">
        <f t="shared" si="8"/>
        <v>11281.099999999999</v>
      </c>
      <c r="I61" s="72">
        <f t="shared" si="8"/>
        <v>11845.199999999999</v>
      </c>
      <c r="J61" s="72">
        <f t="shared" si="8"/>
        <v>12437.400000000001</v>
      </c>
      <c r="K61" s="40"/>
      <c r="L61" s="88"/>
    </row>
    <row r="62" spans="1:17" ht="16.5" customHeight="1">
      <c r="A62" s="142" t="s">
        <v>120</v>
      </c>
      <c r="B62" s="142"/>
      <c r="C62" s="142"/>
      <c r="D62" s="142"/>
      <c r="E62" s="143"/>
      <c r="F62" s="142"/>
      <c r="G62" s="142"/>
      <c r="H62" s="142"/>
      <c r="I62" s="142"/>
      <c r="J62" s="142"/>
      <c r="K62" s="142"/>
      <c r="L62" s="142"/>
      <c r="Q62" s="11" t="s">
        <v>49</v>
      </c>
    </row>
    <row r="63" spans="1:12" ht="81" customHeight="1">
      <c r="A63" s="21" t="s">
        <v>17</v>
      </c>
      <c r="B63" s="65" t="s">
        <v>36</v>
      </c>
      <c r="C63" s="21" t="s">
        <v>24</v>
      </c>
      <c r="D63" s="129" t="s">
        <v>66</v>
      </c>
      <c r="E63" s="66">
        <f>F63+G63+H63+I63+J63</f>
        <v>1517</v>
      </c>
      <c r="F63" s="37">
        <v>335.6</v>
      </c>
      <c r="G63" s="38">
        <f>262.5+50</f>
        <v>312.5</v>
      </c>
      <c r="H63" s="38">
        <v>275.6</v>
      </c>
      <c r="I63" s="68">
        <v>289.4</v>
      </c>
      <c r="J63" s="68">
        <v>303.9</v>
      </c>
      <c r="K63" s="52" t="s">
        <v>59</v>
      </c>
      <c r="L63" s="35" t="s">
        <v>86</v>
      </c>
    </row>
    <row r="64" spans="1:12" ht="78" customHeight="1">
      <c r="A64" s="21" t="s">
        <v>18</v>
      </c>
      <c r="B64" s="65" t="s">
        <v>37</v>
      </c>
      <c r="C64" s="21" t="s">
        <v>24</v>
      </c>
      <c r="D64" s="129" t="s">
        <v>66</v>
      </c>
      <c r="E64" s="66">
        <f>F64+G64+H64+I64+J64</f>
        <v>3715</v>
      </c>
      <c r="F64" s="37">
        <v>2131</v>
      </c>
      <c r="G64" s="38">
        <v>367.5</v>
      </c>
      <c r="H64" s="38">
        <v>385.9</v>
      </c>
      <c r="I64" s="68">
        <v>405.2</v>
      </c>
      <c r="J64" s="68">
        <v>425.4</v>
      </c>
      <c r="K64" s="30" t="s">
        <v>59</v>
      </c>
      <c r="L64" s="35" t="s">
        <v>86</v>
      </c>
    </row>
    <row r="65" spans="1:12" s="81" customFormat="1" ht="57.75" customHeight="1">
      <c r="A65" s="21" t="s">
        <v>19</v>
      </c>
      <c r="B65" s="89" t="s">
        <v>42</v>
      </c>
      <c r="C65" s="21" t="s">
        <v>24</v>
      </c>
      <c r="D65" s="129" t="s">
        <v>66</v>
      </c>
      <c r="E65" s="66">
        <f>F65+G65+H65+I65+J65</f>
        <v>2521.9</v>
      </c>
      <c r="F65" s="55">
        <v>840</v>
      </c>
      <c r="G65" s="31">
        <v>500</v>
      </c>
      <c r="H65" s="31">
        <v>374.9</v>
      </c>
      <c r="I65" s="32">
        <v>393.7</v>
      </c>
      <c r="J65" s="32">
        <v>413.3</v>
      </c>
      <c r="K65" s="52" t="s">
        <v>59</v>
      </c>
      <c r="L65" s="35" t="s">
        <v>86</v>
      </c>
    </row>
    <row r="66" spans="1:12" s="81" customFormat="1" ht="12" customHeight="1">
      <c r="A66" s="82"/>
      <c r="B66" s="83" t="s">
        <v>57</v>
      </c>
      <c r="C66" s="84"/>
      <c r="D66" s="90"/>
      <c r="E66" s="86">
        <f aca="true" t="shared" si="9" ref="E66:J66">SUM(E63:E65)</f>
        <v>7753.9</v>
      </c>
      <c r="F66" s="72">
        <f t="shared" si="9"/>
        <v>3306.6</v>
      </c>
      <c r="G66" s="72">
        <f>SUM(G63:G65)</f>
        <v>1180</v>
      </c>
      <c r="H66" s="72">
        <f t="shared" si="9"/>
        <v>1036.4</v>
      </c>
      <c r="I66" s="72">
        <f t="shared" si="9"/>
        <v>1088.3</v>
      </c>
      <c r="J66" s="72">
        <f t="shared" si="9"/>
        <v>1142.6</v>
      </c>
      <c r="K66" s="91"/>
      <c r="L66" s="87"/>
    </row>
    <row r="67" spans="1:12" ht="15.75" customHeight="1">
      <c r="A67" s="85"/>
      <c r="B67" s="40" t="s">
        <v>29</v>
      </c>
      <c r="C67" s="85"/>
      <c r="D67" s="92"/>
      <c r="E67" s="72">
        <f aca="true" t="shared" si="10" ref="E67:J67">E66</f>
        <v>7753.9</v>
      </c>
      <c r="F67" s="72">
        <f t="shared" si="10"/>
        <v>3306.6</v>
      </c>
      <c r="G67" s="72">
        <f t="shared" si="10"/>
        <v>1180</v>
      </c>
      <c r="H67" s="72">
        <f t="shared" si="10"/>
        <v>1036.4</v>
      </c>
      <c r="I67" s="72">
        <f t="shared" si="10"/>
        <v>1088.3</v>
      </c>
      <c r="J67" s="72">
        <f t="shared" si="10"/>
        <v>1142.6</v>
      </c>
      <c r="K67" s="93"/>
      <c r="L67" s="88"/>
    </row>
    <row r="68" spans="1:12" ht="16.5" customHeight="1">
      <c r="A68" s="159" t="s">
        <v>121</v>
      </c>
      <c r="B68" s="160"/>
      <c r="C68" s="160"/>
      <c r="D68" s="160"/>
      <c r="E68" s="161"/>
      <c r="F68" s="160"/>
      <c r="G68" s="160"/>
      <c r="H68" s="160"/>
      <c r="I68" s="160"/>
      <c r="J68" s="160"/>
      <c r="K68" s="160"/>
      <c r="L68" s="162"/>
    </row>
    <row r="69" spans="1:12" ht="89.25" customHeight="1">
      <c r="A69" s="21" t="s">
        <v>44</v>
      </c>
      <c r="B69" s="30" t="s">
        <v>87</v>
      </c>
      <c r="C69" s="21" t="s">
        <v>29</v>
      </c>
      <c r="D69" s="129" t="s">
        <v>66</v>
      </c>
      <c r="E69" s="25">
        <f>F69+G69+H69+I69+J69</f>
        <v>33088</v>
      </c>
      <c r="F69" s="94">
        <v>5970</v>
      </c>
      <c r="G69" s="49">
        <v>6368.5</v>
      </c>
      <c r="H69" s="49">
        <v>6581.9</v>
      </c>
      <c r="I69" s="95">
        <v>6911</v>
      </c>
      <c r="J69" s="95">
        <v>7256.6</v>
      </c>
      <c r="K69" s="52" t="s">
        <v>59</v>
      </c>
      <c r="L69" s="30" t="s">
        <v>39</v>
      </c>
    </row>
    <row r="70" spans="1:12" ht="102" customHeight="1">
      <c r="A70" s="21" t="s">
        <v>60</v>
      </c>
      <c r="B70" s="30" t="s">
        <v>61</v>
      </c>
      <c r="C70" s="21" t="s">
        <v>29</v>
      </c>
      <c r="D70" s="129" t="s">
        <v>66</v>
      </c>
      <c r="E70" s="25">
        <f>F70+G70+H70+I70+J70</f>
        <v>68667.4</v>
      </c>
      <c r="F70" s="94">
        <v>12559.9</v>
      </c>
      <c r="G70" s="49">
        <v>13359.9</v>
      </c>
      <c r="H70" s="49">
        <v>13559.9</v>
      </c>
      <c r="I70" s="49">
        <v>14237.9</v>
      </c>
      <c r="J70" s="49">
        <v>14949.8</v>
      </c>
      <c r="K70" s="30" t="s">
        <v>59</v>
      </c>
      <c r="L70" s="30" t="s">
        <v>39</v>
      </c>
    </row>
    <row r="71" spans="1:12" ht="12.75" customHeight="1">
      <c r="A71" s="85"/>
      <c r="B71" s="88" t="s">
        <v>43</v>
      </c>
      <c r="C71" s="85"/>
      <c r="D71" s="92"/>
      <c r="E71" s="72">
        <f>E70+E69</f>
        <v>101755.4</v>
      </c>
      <c r="F71" s="72">
        <f>SUM(F69:F70)</f>
        <v>18529.9</v>
      </c>
      <c r="G71" s="72">
        <f>SUM(G69:G70)</f>
        <v>19728.4</v>
      </c>
      <c r="H71" s="72">
        <f>SUM(H69:H70)</f>
        <v>20141.8</v>
      </c>
      <c r="I71" s="72">
        <f>SUM(I69:I70)</f>
        <v>21148.9</v>
      </c>
      <c r="J71" s="72">
        <f>SUM(J69:J70)</f>
        <v>22206.4</v>
      </c>
      <c r="K71" s="40"/>
      <c r="L71" s="88"/>
    </row>
    <row r="72" spans="1:12" ht="15.75" customHeight="1">
      <c r="A72" s="85"/>
      <c r="B72" s="40" t="s">
        <v>29</v>
      </c>
      <c r="C72" s="85"/>
      <c r="D72" s="92"/>
      <c r="E72" s="69">
        <f aca="true" t="shared" si="11" ref="E72:J72">E71</f>
        <v>101755.4</v>
      </c>
      <c r="F72" s="72">
        <f t="shared" si="11"/>
        <v>18529.9</v>
      </c>
      <c r="G72" s="72">
        <f t="shared" si="11"/>
        <v>19728.4</v>
      </c>
      <c r="H72" s="72">
        <f t="shared" si="11"/>
        <v>20141.8</v>
      </c>
      <c r="I72" s="72">
        <f t="shared" si="11"/>
        <v>21148.9</v>
      </c>
      <c r="J72" s="72">
        <f t="shared" si="11"/>
        <v>22206.4</v>
      </c>
      <c r="K72" s="96"/>
      <c r="L72" s="88"/>
    </row>
    <row r="73" spans="1:12" ht="15.75" customHeight="1">
      <c r="A73" s="97"/>
      <c r="B73" s="98" t="s">
        <v>58</v>
      </c>
      <c r="C73" s="99"/>
      <c r="D73" s="100"/>
      <c r="E73" s="101">
        <f aca="true" t="shared" si="12" ref="E73:J73">E71+E66+E60+E53+E46+E38+E27</f>
        <v>495081.20000000007</v>
      </c>
      <c r="F73" s="102">
        <f t="shared" si="12"/>
        <v>127932.1</v>
      </c>
      <c r="G73" s="102">
        <f>SUM(G27+G38+G46+G53+G60+G66+G71)</f>
        <v>105014.1</v>
      </c>
      <c r="H73" s="102">
        <f t="shared" si="12"/>
        <v>83151.4</v>
      </c>
      <c r="I73" s="102">
        <f t="shared" si="12"/>
        <v>87309.1</v>
      </c>
      <c r="J73" s="103">
        <f t="shared" si="12"/>
        <v>91674.49999999999</v>
      </c>
      <c r="K73" s="104"/>
      <c r="L73" s="65"/>
    </row>
    <row r="74" spans="1:12" ht="15" customHeight="1">
      <c r="A74" s="105"/>
      <c r="B74" s="106" t="s">
        <v>29</v>
      </c>
      <c r="C74" s="105"/>
      <c r="D74" s="107"/>
      <c r="E74" s="101">
        <f>SUM(E73-E75-E76)</f>
        <v>481332.00000000006</v>
      </c>
      <c r="F74" s="108">
        <f>SUM(F73-F75-F76)</f>
        <v>114925.80000000002</v>
      </c>
      <c r="G74" s="101">
        <f>G73-G76</f>
        <v>104271.20000000001</v>
      </c>
      <c r="H74" s="101">
        <f>H73</f>
        <v>83151.4</v>
      </c>
      <c r="I74" s="101">
        <f>I73</f>
        <v>87309.1</v>
      </c>
      <c r="J74" s="101">
        <f>J73</f>
        <v>91674.49999999999</v>
      </c>
      <c r="K74" s="24"/>
      <c r="L74" s="65"/>
    </row>
    <row r="75" spans="1:12" ht="31.5" customHeight="1">
      <c r="A75" s="109"/>
      <c r="B75" s="110" t="s">
        <v>99</v>
      </c>
      <c r="C75" s="109"/>
      <c r="D75" s="111"/>
      <c r="E75" s="25">
        <f>E39</f>
        <v>12263.4</v>
      </c>
      <c r="F75" s="112">
        <f>F39</f>
        <v>12263.4</v>
      </c>
      <c r="G75" s="25">
        <v>0</v>
      </c>
      <c r="H75" s="25">
        <v>0</v>
      </c>
      <c r="I75" s="25">
        <v>0</v>
      </c>
      <c r="J75" s="25">
        <v>0</v>
      </c>
      <c r="K75" s="129"/>
      <c r="L75" s="65"/>
    </row>
    <row r="76" spans="1:12" ht="16.5" customHeight="1">
      <c r="A76" s="113"/>
      <c r="B76" s="114" t="s">
        <v>96</v>
      </c>
      <c r="C76" s="113"/>
      <c r="D76" s="115"/>
      <c r="E76" s="116">
        <f>F76+G76</f>
        <v>1485.8</v>
      </c>
      <c r="F76" s="117">
        <v>742.9</v>
      </c>
      <c r="G76" s="116">
        <f>G40</f>
        <v>742.9</v>
      </c>
      <c r="H76" s="116">
        <v>0</v>
      </c>
      <c r="I76" s="116">
        <v>0</v>
      </c>
      <c r="J76" s="116">
        <v>0</v>
      </c>
      <c r="K76" s="118"/>
      <c r="L76" s="118"/>
    </row>
    <row r="77" spans="1:12" ht="16.5" customHeight="1">
      <c r="A77" s="119"/>
      <c r="B77" s="120"/>
      <c r="C77" s="119"/>
      <c r="D77" s="119"/>
      <c r="E77" s="103"/>
      <c r="F77" s="103"/>
      <c r="G77" s="103"/>
      <c r="H77" s="103"/>
      <c r="I77" s="103"/>
      <c r="J77" s="103"/>
      <c r="K77" s="121"/>
      <c r="L77" s="121"/>
    </row>
    <row r="78" spans="1:11" ht="20.25" customHeight="1">
      <c r="A78" s="81"/>
      <c r="B78" s="81"/>
      <c r="C78" s="81"/>
      <c r="D78" s="81"/>
      <c r="E78" s="81"/>
      <c r="F78" s="81"/>
      <c r="G78" s="81"/>
      <c r="H78" s="122"/>
      <c r="I78" s="122"/>
      <c r="J78" s="122"/>
      <c r="K78" s="81"/>
    </row>
    <row r="79" spans="1:12" ht="21.75" customHeight="1">
      <c r="A79" s="9"/>
      <c r="B79" s="9"/>
      <c r="C79" s="9"/>
      <c r="D79" s="9"/>
      <c r="E79" s="9"/>
      <c r="F79" s="9"/>
      <c r="G79" s="9"/>
      <c r="H79" s="123"/>
      <c r="I79" s="123"/>
      <c r="J79" s="123"/>
      <c r="K79" s="9"/>
      <c r="L79" s="9"/>
    </row>
    <row r="80" spans="1:12" ht="21.75" customHeight="1">
      <c r="A80" s="9"/>
      <c r="B80" s="9"/>
      <c r="C80" s="9"/>
      <c r="D80" s="9"/>
      <c r="E80" s="9"/>
      <c r="F80" s="9"/>
      <c r="G80" s="9"/>
      <c r="H80" s="124"/>
      <c r="I80" s="124"/>
      <c r="J80" s="124"/>
      <c r="K80" s="9"/>
      <c r="L80" s="9"/>
    </row>
    <row r="81" spans="1:12" ht="21.75" customHeight="1">
      <c r="A81" s="9"/>
      <c r="B81" s="9"/>
      <c r="C81" s="9"/>
      <c r="D81" s="9"/>
      <c r="E81" s="9"/>
      <c r="F81" s="9"/>
      <c r="G81" s="9"/>
      <c r="H81" s="124"/>
      <c r="I81" s="124"/>
      <c r="J81" s="124"/>
      <c r="K81" s="9"/>
      <c r="L81" s="9"/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37.5" customHeight="1"/>
    <row r="94" ht="76.5" customHeight="1"/>
    <row r="95" ht="44.25" customHeight="1"/>
    <row r="96" spans="1:12" s="81" customFormat="1" ht="21.75" customHeight="1">
      <c r="A96" s="11"/>
      <c r="B96" s="11"/>
      <c r="C96" s="11"/>
      <c r="D96" s="11"/>
      <c r="E96" s="11"/>
      <c r="F96" s="11"/>
      <c r="G96" s="11"/>
      <c r="H96" s="53"/>
      <c r="I96" s="53"/>
      <c r="J96" s="53"/>
      <c r="K96" s="11"/>
      <c r="L96" s="11"/>
    </row>
    <row r="97" ht="25.5" customHeight="1"/>
    <row r="98" ht="33" customHeight="1"/>
    <row r="99" ht="42.75" customHeight="1"/>
    <row r="100" ht="13.5" customHeight="1"/>
    <row r="101" ht="42.75" customHeight="1"/>
    <row r="102" ht="19.5" customHeight="1"/>
  </sheetData>
  <sheetProtection/>
  <mergeCells count="35">
    <mergeCell ref="N23:R23"/>
    <mergeCell ref="N55:Q55"/>
    <mergeCell ref="N25:R25"/>
    <mergeCell ref="N29:R29"/>
    <mergeCell ref="G3:L3"/>
    <mergeCell ref="A68:L68"/>
    <mergeCell ref="A48:L48"/>
    <mergeCell ref="K32:K34"/>
    <mergeCell ref="A55:L55"/>
    <mergeCell ref="N36:R36"/>
    <mergeCell ref="N19:Q19"/>
    <mergeCell ref="N20:Q20"/>
    <mergeCell ref="A62:L62"/>
    <mergeCell ref="A32:A34"/>
    <mergeCell ref="B32:B34"/>
    <mergeCell ref="G1:L1"/>
    <mergeCell ref="G4:L4"/>
    <mergeCell ref="A14:L14"/>
    <mergeCell ref="K15:K16"/>
    <mergeCell ref="E15:E16"/>
    <mergeCell ref="A42:L42"/>
    <mergeCell ref="A29:L29"/>
    <mergeCell ref="L15:L16"/>
    <mergeCell ref="C15:C16"/>
    <mergeCell ref="A15:A16"/>
    <mergeCell ref="D15:D16"/>
    <mergeCell ref="B15:B16"/>
    <mergeCell ref="A18:L18"/>
    <mergeCell ref="L32:L34"/>
    <mergeCell ref="F15:J15"/>
    <mergeCell ref="K5:L9"/>
    <mergeCell ref="G2:L2"/>
    <mergeCell ref="A11:L11"/>
    <mergeCell ref="A12:L12"/>
    <mergeCell ref="A13:L13"/>
  </mergeCells>
  <printOptions/>
  <pageMargins left="0.2362204724409449" right="0" top="0.5905511811023623" bottom="0.7480314960629921" header="0.7480314960629921" footer="0.5118110236220472"/>
  <pageSetup fitToHeight="7" horizontalDpi="600" verticalDpi="600" orientation="landscape" paperSize="9" r:id="rId2"/>
  <rowBreaks count="1" manualBreakCount="1">
    <brk id="6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A2" sqref="A2:B11"/>
    </sheetView>
  </sheetViews>
  <sheetFormatPr defaultColWidth="9.140625" defaultRowHeight="12.75"/>
  <cols>
    <col min="2" max="2" width="52.28125" style="0" customWidth="1"/>
  </cols>
  <sheetData>
    <row r="2" spans="1:2" ht="24">
      <c r="A2" s="7" t="s">
        <v>74</v>
      </c>
      <c r="B2" s="1" t="s">
        <v>83</v>
      </c>
    </row>
    <row r="3" spans="1:2" ht="12.75">
      <c r="A3" s="6" t="s">
        <v>77</v>
      </c>
      <c r="B3" s="1" t="s">
        <v>92</v>
      </c>
    </row>
    <row r="4" spans="1:2" ht="24">
      <c r="A4" s="6" t="s">
        <v>8</v>
      </c>
      <c r="B4" s="3" t="s">
        <v>84</v>
      </c>
    </row>
    <row r="5" spans="1:2" ht="36">
      <c r="A5" s="8" t="s">
        <v>27</v>
      </c>
      <c r="B5" s="4" t="s">
        <v>69</v>
      </c>
    </row>
    <row r="6" spans="1:2" ht="36">
      <c r="A6" s="8" t="s">
        <v>9</v>
      </c>
      <c r="B6" s="5" t="s">
        <v>85</v>
      </c>
    </row>
    <row r="7" spans="1:2" ht="12.75">
      <c r="A7" s="8" t="s">
        <v>12</v>
      </c>
      <c r="B7" s="5" t="s">
        <v>45</v>
      </c>
    </row>
    <row r="8" spans="1:2" ht="24">
      <c r="A8" s="8" t="s">
        <v>22</v>
      </c>
      <c r="B8" s="5" t="s">
        <v>50</v>
      </c>
    </row>
    <row r="9" spans="1:2" ht="12.75">
      <c r="A9" s="8" t="s">
        <v>14</v>
      </c>
      <c r="B9" s="5" t="s">
        <v>71</v>
      </c>
    </row>
    <row r="10" spans="1:2" ht="24">
      <c r="A10" s="8" t="s">
        <v>44</v>
      </c>
      <c r="B10" s="2" t="s">
        <v>87</v>
      </c>
    </row>
    <row r="11" spans="1:2" ht="12.75">
      <c r="A11" s="8" t="s">
        <v>60</v>
      </c>
      <c r="B11" s="2" t="s">
        <v>61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2017-11-28T14:42:50Z</cp:lastPrinted>
  <dcterms:created xsi:type="dcterms:W3CDTF">1996-10-08T23:32:33Z</dcterms:created>
  <dcterms:modified xsi:type="dcterms:W3CDTF">2017-11-28T14:47:09Z</dcterms:modified>
  <cp:category/>
  <cp:version/>
  <cp:contentType/>
  <cp:contentStatus/>
</cp:coreProperties>
</file>